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UTRONIC\Desktop\"/>
    </mc:Choice>
  </mc:AlternateContent>
  <xr:revisionPtr revIDLastSave="0" documentId="13_ncr:1_{74F12AAF-9372-4D7C-B9CA-A28597BA15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9" i="1" l="1"/>
  <c r="D7" i="1" l="1"/>
  <c r="D8" i="1"/>
  <c r="D10" i="1"/>
  <c r="D11" i="1"/>
  <c r="D12" i="1"/>
  <c r="D16" i="1"/>
  <c r="D6" i="1"/>
  <c r="D18" i="1" l="1"/>
  <c r="B23" i="1" l="1"/>
  <c r="B29" i="1"/>
  <c r="B25" i="1"/>
  <c r="B24" i="1"/>
  <c r="B26" i="1"/>
  <c r="B28" i="1"/>
  <c r="B27" i="1"/>
</calcChain>
</file>

<file path=xl/sharedStrings.xml><?xml version="1.0" encoding="utf-8"?>
<sst xmlns="http://schemas.openxmlformats.org/spreadsheetml/2006/main" count="32" uniqueCount="32">
  <si>
    <t>STILIC</t>
  </si>
  <si>
    <t xml:space="preserve">Nombre </t>
  </si>
  <si>
    <t>Références</t>
  </si>
  <si>
    <t>Consommation totale (mA)</t>
  </si>
  <si>
    <t>Consommation Unitaire (mA)</t>
  </si>
  <si>
    <t>Nom du site :</t>
  </si>
  <si>
    <t>NOTE DE CALCUL type 4 filaire TT4</t>
  </si>
  <si>
    <t>STILIC FLASH</t>
  </si>
  <si>
    <t>ALTO-E</t>
  </si>
  <si>
    <t>ALTO-ME</t>
  </si>
  <si>
    <t>ALTO-E-ME</t>
  </si>
  <si>
    <t>Capacite Totale des 2 lignes avec alim interne</t>
  </si>
  <si>
    <t>ALIM EXTERNE NECESSAIRE</t>
  </si>
  <si>
    <t>Consommation totale des 2 lignes</t>
  </si>
  <si>
    <t>24 V - 500 mA</t>
  </si>
  <si>
    <t>DVAF (Luminosité en position Lo)</t>
  </si>
  <si>
    <t>DVAF (Luminosité en position Hi)</t>
  </si>
  <si>
    <t>Solista LX High Power (led rouge - 1Hz)(possibilité étanche)</t>
  </si>
  <si>
    <t>Solista LX Low Power (led rouge - 1Hz)(possibilité étanche)</t>
  </si>
  <si>
    <t>24 V - 3000 mA</t>
  </si>
  <si>
    <t>MP3A 1 NECESSAIRE</t>
  </si>
  <si>
    <t>MP3A 3 NECESSAIRE</t>
  </si>
  <si>
    <t>MP3A 4 NECESSAIRE</t>
  </si>
  <si>
    <t>MP3A 5 NECESSAIRE</t>
  </si>
  <si>
    <t>MP3A 6 NECESSAIRE</t>
  </si>
  <si>
    <t>MP3A 2 NECESSAIRE</t>
  </si>
  <si>
    <t>case verte = possible</t>
  </si>
  <si>
    <t>case rouge = installation impossible</t>
  </si>
  <si>
    <t>! Attention à la capacité de l'alimentation nécessaire au bon fonctionnement du système.</t>
  </si>
  <si>
    <t>Capacite par MP3A (3 maximum par ligne) avec alim. externe</t>
  </si>
  <si>
    <t>SYHO/WP/C/T/L/CLs C/10-60V (sans flash) étanche 108dB</t>
  </si>
  <si>
    <t>SYHO/WP/C/T/L/Cls C/10-60V (avec flash) étanche 108dB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</si>
</sst>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3" xfId="0" applyFill="1" applyBorder="1"/>
    <xf numFmtId="0" fontId="0" fillId="2" borderId="0" xfId="0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2" borderId="0" xfId="0" applyFill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2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bgColor rgb="FF92D05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3491865</xdr:colOff>
      <xdr:row>1</xdr:row>
      <xdr:rowOff>7620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81400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7"/>
  <sheetViews>
    <sheetView tabSelected="1" zoomScaleNormal="100" workbookViewId="0">
      <selection activeCell="C11" sqref="C11"/>
    </sheetView>
  </sheetViews>
  <sheetFormatPr baseColWidth="10" defaultRowHeight="15" x14ac:dyDescent="0.25"/>
  <cols>
    <col min="1" max="1" width="54.28515625" bestFit="1" customWidth="1"/>
    <col min="2" max="2" width="31.85546875" customWidth="1"/>
    <col min="3" max="3" width="23" customWidth="1"/>
    <col min="4" max="4" width="28.42578125" customWidth="1"/>
    <col min="5" max="5" width="2.85546875" customWidth="1"/>
  </cols>
  <sheetData>
    <row r="1" spans="1:32" ht="67.90000000000000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6.6" customHeight="1" thickBot="1" x14ac:dyDescent="0.3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43.15" customHeight="1" thickBot="1" x14ac:dyDescent="0.3">
      <c r="A3" s="19" t="s">
        <v>6</v>
      </c>
      <c r="B3" s="20"/>
      <c r="C3" s="20"/>
      <c r="D3" s="21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43.15" customHeight="1" thickBot="1" x14ac:dyDescent="0.3">
      <c r="A4" s="10" t="s">
        <v>5</v>
      </c>
      <c r="B4" s="25"/>
      <c r="C4" s="25"/>
      <c r="D4" s="25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42.75" thickBot="1" x14ac:dyDescent="0.4">
      <c r="A5" s="10" t="s">
        <v>2</v>
      </c>
      <c r="B5" s="5" t="s">
        <v>4</v>
      </c>
      <c r="C5" s="10" t="s">
        <v>1</v>
      </c>
      <c r="D5" s="6" t="s">
        <v>3</v>
      </c>
      <c r="E5" s="4"/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 thickBot="1" x14ac:dyDescent="0.3">
      <c r="A6" s="1" t="s">
        <v>0</v>
      </c>
      <c r="B6" s="1">
        <v>20</v>
      </c>
      <c r="C6" s="11"/>
      <c r="D6" s="1">
        <f>B6*C6</f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75" thickBot="1" x14ac:dyDescent="0.3">
      <c r="A7" s="1" t="s">
        <v>7</v>
      </c>
      <c r="B7" s="1">
        <v>40</v>
      </c>
      <c r="C7" s="11"/>
      <c r="D7" s="1">
        <f t="shared" ref="D7:D16" si="0">B7*C7</f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75" thickBot="1" x14ac:dyDescent="0.3">
      <c r="A8" s="1" t="s">
        <v>16</v>
      </c>
      <c r="B8" s="1">
        <v>25</v>
      </c>
      <c r="C8" s="11"/>
      <c r="D8" s="1">
        <f t="shared" si="0"/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75" thickBot="1" x14ac:dyDescent="0.3">
      <c r="A9" s="1" t="s">
        <v>15</v>
      </c>
      <c r="B9" s="1">
        <v>16</v>
      </c>
      <c r="C9" s="11"/>
      <c r="D9" s="1">
        <f t="shared" ref="D9" si="1">B9*C9</f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75" thickBot="1" x14ac:dyDescent="0.3">
      <c r="A10" s="1" t="s">
        <v>8</v>
      </c>
      <c r="B10" s="1">
        <v>20</v>
      </c>
      <c r="C10" s="11"/>
      <c r="D10" s="1">
        <f t="shared" si="0"/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75" thickBot="1" x14ac:dyDescent="0.3">
      <c r="A11" s="1" t="s">
        <v>9</v>
      </c>
      <c r="B11" s="1">
        <v>83</v>
      </c>
      <c r="C11" s="11"/>
      <c r="D11" s="1">
        <f t="shared" si="0"/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.75" thickBot="1" x14ac:dyDescent="0.3">
      <c r="A12" s="1" t="s">
        <v>10</v>
      </c>
      <c r="B12" s="1">
        <v>83</v>
      </c>
      <c r="C12" s="11"/>
      <c r="D12" s="1">
        <f t="shared" si="0"/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 thickBot="1" x14ac:dyDescent="0.3">
      <c r="A13" s="1" t="s">
        <v>30</v>
      </c>
      <c r="B13" s="1">
        <v>200</v>
      </c>
      <c r="C13" s="11"/>
      <c r="D13" s="1">
        <f t="shared" si="0"/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.75" thickBot="1" x14ac:dyDescent="0.3">
      <c r="A14" s="1" t="s">
        <v>31</v>
      </c>
      <c r="B14" s="1">
        <v>225</v>
      </c>
      <c r="C14" s="11"/>
      <c r="D14" s="1">
        <f t="shared" si="0"/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.75" thickBot="1" x14ac:dyDescent="0.3">
      <c r="A15" s="1" t="s">
        <v>18</v>
      </c>
      <c r="B15" s="1">
        <v>16</v>
      </c>
      <c r="C15" s="11"/>
      <c r="D15" s="1">
        <f t="shared" si="0"/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.75" thickBot="1" x14ac:dyDescent="0.3">
      <c r="A16" s="1" t="s">
        <v>17</v>
      </c>
      <c r="B16" s="1">
        <v>25</v>
      </c>
      <c r="C16" s="11"/>
      <c r="D16" s="1">
        <f t="shared" si="0"/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5.75" thickBot="1" x14ac:dyDescent="0.3">
      <c r="A17" s="7"/>
      <c r="B17" s="7"/>
      <c r="C17" s="7"/>
      <c r="D17" s="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5.75" customHeight="1" thickBot="1" x14ac:dyDescent="0.3">
      <c r="A18" s="16" t="s">
        <v>13</v>
      </c>
      <c r="B18" s="17"/>
      <c r="C18" s="18"/>
      <c r="D18" s="1">
        <f>SUM(D6:D16)</f>
        <v>0</v>
      </c>
      <c r="E18" s="2"/>
      <c r="F18" s="13"/>
      <c r="G18" s="15" t="s">
        <v>27</v>
      </c>
      <c r="H18" s="12"/>
      <c r="I18" s="1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5.75" thickBot="1" x14ac:dyDescent="0.3">
      <c r="A19" s="8"/>
      <c r="B19" s="8"/>
      <c r="C19" s="8"/>
      <c r="D19" s="2"/>
      <c r="E19" s="2"/>
      <c r="G19" s="12"/>
      <c r="H19" s="12"/>
      <c r="I19" s="1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5.75" thickBot="1" x14ac:dyDescent="0.3">
      <c r="A20" s="1" t="s">
        <v>11</v>
      </c>
      <c r="B20" s="22" t="s">
        <v>14</v>
      </c>
      <c r="C20" s="23"/>
      <c r="D20" s="24"/>
      <c r="E20" s="2"/>
      <c r="F20" s="14"/>
      <c r="G20" s="2" t="s">
        <v>26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.75" thickBot="1" x14ac:dyDescent="0.3">
      <c r="A21" s="1" t="s">
        <v>29</v>
      </c>
      <c r="B21" s="22" t="s">
        <v>19</v>
      </c>
      <c r="C21" s="23"/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.75" thickBot="1" x14ac:dyDescent="0.3">
      <c r="A22" s="9"/>
      <c r="B22" s="9"/>
      <c r="C22" s="9"/>
      <c r="D22" s="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.75" customHeight="1" thickBot="1" x14ac:dyDescent="0.3">
      <c r="A23" s="1" t="s">
        <v>12</v>
      </c>
      <c r="B23" s="22" t="str">
        <f>IF(D18&lt;501,"NON", IF(D18&gt;501,"OUI"))</f>
        <v>NON</v>
      </c>
      <c r="C23" s="23"/>
      <c r="D23" s="24"/>
      <c r="E23" s="2"/>
      <c r="F23" s="27" t="s">
        <v>28</v>
      </c>
      <c r="G23" s="27"/>
      <c r="H23" s="2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.75" thickBot="1" x14ac:dyDescent="0.3">
      <c r="A24" s="1" t="s">
        <v>20</v>
      </c>
      <c r="B24" s="22" t="str">
        <f>IF(D18&lt;=501,"NON", IF(D18&gt;501,"OUI"))</f>
        <v>NON</v>
      </c>
      <c r="C24" s="23"/>
      <c r="D24" s="24"/>
      <c r="E24" s="2"/>
      <c r="F24" s="27"/>
      <c r="G24" s="27"/>
      <c r="H24" s="2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.75" thickBot="1" x14ac:dyDescent="0.3">
      <c r="A25" s="1" t="s">
        <v>25</v>
      </c>
      <c r="B25" s="22" t="str">
        <f>IF(D18&lt;=3501,"NON", IF(D18&gt;3501,"OUI"))</f>
        <v>NON</v>
      </c>
      <c r="C25" s="23"/>
      <c r="D25" s="24"/>
      <c r="E25" s="2"/>
      <c r="F25" s="27"/>
      <c r="G25" s="27"/>
      <c r="H25" s="2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.75" thickBot="1" x14ac:dyDescent="0.3">
      <c r="A26" s="1" t="s">
        <v>21</v>
      </c>
      <c r="B26" s="22" t="str">
        <f>IF(D18&lt;=6501,"NON", IF(D18&gt;6501,"OUI"))</f>
        <v>NON</v>
      </c>
      <c r="C26" s="23"/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.75" thickBot="1" x14ac:dyDescent="0.3">
      <c r="A27" s="1" t="s">
        <v>22</v>
      </c>
      <c r="B27" s="22" t="str">
        <f>IF(D18&lt;=9501,"NON", IF(D18&gt;9501,"OUI"))</f>
        <v>NON</v>
      </c>
      <c r="C27" s="23"/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.75" thickBot="1" x14ac:dyDescent="0.3">
      <c r="A28" s="1" t="s">
        <v>23</v>
      </c>
      <c r="B28" s="22" t="str">
        <f>IF(D18&lt;=12501,"NON", IF(D18&gt;12501,"OUI"))</f>
        <v>NON</v>
      </c>
      <c r="C28" s="23"/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.75" thickBot="1" x14ac:dyDescent="0.3">
      <c r="A29" s="1" t="s">
        <v>24</v>
      </c>
      <c r="B29" s="22" t="str">
        <f>IF(D18&lt;=15501,"NON", IF(D18&gt;15501,"OUI"))</f>
        <v>NON</v>
      </c>
      <c r="C29" s="23"/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25">
      <c r="A30" s="2"/>
      <c r="B30" s="26"/>
      <c r="C30" s="26"/>
      <c r="D30" s="2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25">
      <c r="A31" s="2"/>
      <c r="B31" s="26"/>
      <c r="C31" s="26"/>
      <c r="D31" s="2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25">
      <c r="A38" s="2"/>
      <c r="B38" s="2"/>
      <c r="C38" s="2"/>
      <c r="D38" s="2"/>
      <c r="E38" s="2"/>
    </row>
    <row r="39" spans="1:32" x14ac:dyDescent="0.25">
      <c r="A39" s="2"/>
      <c r="B39" s="2"/>
      <c r="C39" s="2"/>
      <c r="D39" s="2"/>
      <c r="E39" s="2"/>
    </row>
    <row r="40" spans="1:32" x14ac:dyDescent="0.25">
      <c r="A40" s="2"/>
      <c r="B40" s="2"/>
      <c r="C40" s="2"/>
      <c r="D40" s="2"/>
      <c r="E40" s="2"/>
    </row>
    <row r="41" spans="1:32" x14ac:dyDescent="0.25">
      <c r="A41" s="2"/>
      <c r="B41" s="2"/>
      <c r="C41" s="2"/>
      <c r="D41" s="2"/>
      <c r="E41" s="2"/>
    </row>
    <row r="42" spans="1:32" x14ac:dyDescent="0.25">
      <c r="A42" s="2"/>
      <c r="B42" s="2"/>
      <c r="C42" s="2"/>
      <c r="D42" s="2"/>
      <c r="E42" s="2"/>
    </row>
    <row r="43" spans="1:32" x14ac:dyDescent="0.25">
      <c r="A43" s="2"/>
      <c r="B43" s="2"/>
      <c r="C43" s="2"/>
      <c r="D43" s="2"/>
      <c r="E43" s="2"/>
    </row>
    <row r="44" spans="1:32" x14ac:dyDescent="0.25">
      <c r="A44" s="2"/>
      <c r="B44" s="2"/>
      <c r="C44" s="2"/>
      <c r="D44" s="2"/>
      <c r="E44" s="2"/>
    </row>
    <row r="45" spans="1:32" x14ac:dyDescent="0.25">
      <c r="A45" s="2"/>
      <c r="B45" s="2"/>
      <c r="C45" s="2"/>
      <c r="D45" s="2"/>
      <c r="E45" s="2"/>
    </row>
    <row r="46" spans="1:32" x14ac:dyDescent="0.25">
      <c r="A46" s="2"/>
      <c r="B46" s="2"/>
      <c r="C46" s="2"/>
      <c r="D46" s="2"/>
      <c r="E46" s="2"/>
    </row>
    <row r="47" spans="1:32" x14ac:dyDescent="0.25">
      <c r="A47" s="2"/>
      <c r="B47" s="2"/>
      <c r="C47" s="2"/>
      <c r="D47" s="2"/>
      <c r="E47" s="2"/>
    </row>
    <row r="48" spans="1:32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2"/>
      <c r="B93" s="2"/>
      <c r="C93" s="2"/>
      <c r="D93" s="2"/>
      <c r="E93" s="2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</sheetData>
  <sheetProtection algorithmName="SHA-512" hashValue="Ji7yN2Ky8WDE1RFGvi9Y1Vdzq3CdUS34LV9GzCd3gs+xyliLL48xmSH5NIRxOLFfhW39sSLGshw3BwiFK8vEmQ==" saltValue="i8jeu1Tb/PI+SG68YrM3Ag==" spinCount="100000" sheet="1" selectLockedCells="1"/>
  <mergeCells count="15">
    <mergeCell ref="B29:D29"/>
    <mergeCell ref="B30:D30"/>
    <mergeCell ref="B31:D31"/>
    <mergeCell ref="F23:H25"/>
    <mergeCell ref="B24:D24"/>
    <mergeCell ref="B25:D25"/>
    <mergeCell ref="B26:D26"/>
    <mergeCell ref="B27:D27"/>
    <mergeCell ref="B28:D28"/>
    <mergeCell ref="B23:D23"/>
    <mergeCell ref="A18:C18"/>
    <mergeCell ref="A3:D3"/>
    <mergeCell ref="B20:D20"/>
    <mergeCell ref="B21:D21"/>
    <mergeCell ref="B4:D4"/>
  </mergeCells>
  <conditionalFormatting sqref="D18">
    <cfRule type="expression" dxfId="26" priority="40">
      <formula>D18&gt;18500</formula>
    </cfRule>
    <cfRule type="expression" dxfId="25" priority="41">
      <formula>D18&gt;0</formula>
    </cfRule>
  </conditionalFormatting>
  <conditionalFormatting sqref="B24:C24">
    <cfRule type="expression" dxfId="24" priority="20">
      <formula>D17&gt;3000</formula>
    </cfRule>
    <cfRule type="expression" dxfId="23" priority="23">
      <formula>D17&gt;625</formula>
    </cfRule>
  </conditionalFormatting>
  <conditionalFormatting sqref="B25:C25">
    <cfRule type="expression" dxfId="22" priority="19">
      <formula>D17&gt;3000</formula>
    </cfRule>
    <cfRule type="expression" dxfId="21" priority="22">
      <formula>D17&gt;2125</formula>
    </cfRule>
  </conditionalFormatting>
  <conditionalFormatting sqref="D24">
    <cfRule type="expression" dxfId="20" priority="24">
      <formula>#REF!&gt;3000</formula>
    </cfRule>
    <cfRule type="expression" dxfId="19" priority="25">
      <formula>#REF!&gt;625</formula>
    </cfRule>
  </conditionalFormatting>
  <conditionalFormatting sqref="D25">
    <cfRule type="expression" dxfId="18" priority="26">
      <formula>#REF!&gt;3000</formula>
    </cfRule>
    <cfRule type="expression" dxfId="17" priority="27">
      <formula>#REF!&gt;2125</formula>
    </cfRule>
  </conditionalFormatting>
  <conditionalFormatting sqref="B26:C26">
    <cfRule type="expression" dxfId="16" priority="14">
      <formula>D19&gt;3000</formula>
    </cfRule>
    <cfRule type="expression" dxfId="15" priority="15">
      <formula>D19&gt;625</formula>
    </cfRule>
  </conditionalFormatting>
  <conditionalFormatting sqref="D26">
    <cfRule type="expression" dxfId="14" priority="16">
      <formula>#REF!&gt;3000</formula>
    </cfRule>
    <cfRule type="expression" dxfId="13" priority="17">
      <formula>#REF!&gt;625</formula>
    </cfRule>
  </conditionalFormatting>
  <conditionalFormatting sqref="B27:C27">
    <cfRule type="expression" dxfId="12" priority="10">
      <formula>D20&gt;3000</formula>
    </cfRule>
    <cfRule type="expression" dxfId="11" priority="11">
      <formula>D20&gt;625</formula>
    </cfRule>
  </conditionalFormatting>
  <conditionalFormatting sqref="D27">
    <cfRule type="expression" dxfId="10" priority="12">
      <formula>#REF!&gt;3000</formula>
    </cfRule>
    <cfRule type="expression" dxfId="9" priority="13">
      <formula>#REF!&gt;625</formula>
    </cfRule>
  </conditionalFormatting>
  <conditionalFormatting sqref="B28:C28">
    <cfRule type="expression" dxfId="8" priority="6">
      <formula>D21&gt;3000</formula>
    </cfRule>
    <cfRule type="expression" dxfId="7" priority="7">
      <formula>D21&gt;625</formula>
    </cfRule>
  </conditionalFormatting>
  <conditionalFormatting sqref="D28">
    <cfRule type="expression" dxfId="6" priority="8">
      <formula>#REF!&gt;3000</formula>
    </cfRule>
    <cfRule type="expression" dxfId="5" priority="9">
      <formula>#REF!&gt;625</formula>
    </cfRule>
  </conditionalFormatting>
  <conditionalFormatting sqref="B29:C29">
    <cfRule type="expression" dxfId="4" priority="2">
      <formula>D22&gt;3000</formula>
    </cfRule>
    <cfRule type="expression" dxfId="3" priority="3">
      <formula>D22&gt;625</formula>
    </cfRule>
  </conditionalFormatting>
  <conditionalFormatting sqref="D29">
    <cfRule type="expression" dxfId="2" priority="4">
      <formula>#REF!&gt;3000</formula>
    </cfRule>
    <cfRule type="expression" dxfId="1" priority="5">
      <formula>#REF!&gt;625</formula>
    </cfRule>
  </conditionalFormatting>
  <conditionalFormatting sqref="B23:D29">
    <cfRule type="containsText" dxfId="0" priority="1" operator="containsText" text="OUI">
      <formula>NOT(ISERROR(SEARCH("OUI",B23)))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OSSOKINE</dc:creator>
  <cp:lastModifiedBy>HP</cp:lastModifiedBy>
  <cp:lastPrinted>2017-02-22T15:52:51Z</cp:lastPrinted>
  <dcterms:created xsi:type="dcterms:W3CDTF">2017-02-22T14:03:24Z</dcterms:created>
  <dcterms:modified xsi:type="dcterms:W3CDTF">2021-12-06T17:25:04Z</dcterms:modified>
</cp:coreProperties>
</file>