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ING\Creative Cloud Files\Marketing et Methode\MARKETING\"/>
    </mc:Choice>
  </mc:AlternateContent>
  <xr:revisionPtr revIDLastSave="0" documentId="8_{14B95401-BEA9-4E2B-A3D4-2EBEF03E42CB}" xr6:coauthVersionLast="47" xr6:coauthVersionMax="47" xr10:uidLastSave="{00000000-0000-0000-0000-000000000000}"/>
  <bookViews>
    <workbookView xWindow="34830" yWindow="570" windowWidth="18915" windowHeight="1426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7" i="1" l="1"/>
  <c r="D8" i="1"/>
  <c r="D10" i="1"/>
  <c r="D6" i="1"/>
  <c r="D12" i="1" l="1"/>
  <c r="B17" i="1" l="1"/>
  <c r="B23" i="1"/>
  <c r="B19" i="1"/>
  <c r="B18" i="1"/>
  <c r="B20" i="1"/>
  <c r="B22" i="1"/>
  <c r="B21" i="1"/>
</calcChain>
</file>

<file path=xl/sharedStrings.xml><?xml version="1.0" encoding="utf-8"?>
<sst xmlns="http://schemas.openxmlformats.org/spreadsheetml/2006/main" count="26" uniqueCount="26">
  <si>
    <t xml:space="preserve">Nombre </t>
  </si>
  <si>
    <t>Références</t>
  </si>
  <si>
    <t>Consommation totale (mA)</t>
  </si>
  <si>
    <t>Consommation Unitaire (mA)</t>
  </si>
  <si>
    <t>Nom du site :</t>
  </si>
  <si>
    <t>ALTO-E</t>
  </si>
  <si>
    <t>Capacite Totale des 2 lignes avec alim interne</t>
  </si>
  <si>
    <t>ALIM EXTERNE NECESSAIRE</t>
  </si>
  <si>
    <t>Consommation totale des 2 lignes</t>
  </si>
  <si>
    <t>24 V - 500 mA</t>
  </si>
  <si>
    <t>24 V - 3000 mA</t>
  </si>
  <si>
    <t>MP3A 1 NECESSAIRE</t>
  </si>
  <si>
    <t>MP3A 3 NECESSAIRE</t>
  </si>
  <si>
    <t>MP3A 4 NECESSAIRE</t>
  </si>
  <si>
    <t>MP3A 5 NECESSAIRE</t>
  </si>
  <si>
    <t>MP3A 6 NECESSAIRE</t>
  </si>
  <si>
    <t>MP3A 2 NECESSAIRE</t>
  </si>
  <si>
    <t>case verte = possible</t>
  </si>
  <si>
    <t>case rouge = installation impossible</t>
  </si>
  <si>
    <t>! Attention à la capacité de l'alimentation nécessaire au bon fonctionnement du système.</t>
  </si>
  <si>
    <t>Capacite par MP3A (3 maximum par ligne) avec alim. externe</t>
  </si>
  <si>
    <t>NOTE DE CALCUL PPMS filaire TT54B</t>
  </si>
  <si>
    <t>TT5STILIC</t>
  </si>
  <si>
    <t>TT5STILIC FLASH</t>
  </si>
  <si>
    <t>TT5DL (Luminosité en position Hi)</t>
  </si>
  <si>
    <t>TT5DL (Luminosité en position 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</si>
</sst>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2" borderId="0" xfId="0" applyFill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2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3491865</xdr:colOff>
      <xdr:row>1</xdr:row>
      <xdr:rowOff>7620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81400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1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54.28515625" bestFit="1" customWidth="1"/>
    <col min="2" max="2" width="31.85546875" customWidth="1"/>
    <col min="3" max="3" width="23" customWidth="1"/>
    <col min="4" max="4" width="28.42578125" customWidth="1"/>
    <col min="5" max="5" width="2.85546875" customWidth="1"/>
  </cols>
  <sheetData>
    <row r="1" spans="1:32" ht="67.90000000000000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.6" customHeight="1" thickBot="1" x14ac:dyDescent="0.3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3.15" customHeight="1" thickBot="1" x14ac:dyDescent="0.3">
      <c r="A3" s="19" t="s">
        <v>21</v>
      </c>
      <c r="B3" s="20"/>
      <c r="C3" s="20"/>
      <c r="D3" s="21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3.15" customHeight="1" thickBot="1" x14ac:dyDescent="0.3">
      <c r="A4" s="10" t="s">
        <v>4</v>
      </c>
      <c r="B4" s="25"/>
      <c r="C4" s="25"/>
      <c r="D4" s="25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2.75" thickBot="1" x14ac:dyDescent="0.4">
      <c r="A5" s="10" t="s">
        <v>1</v>
      </c>
      <c r="B5" s="5" t="s">
        <v>3</v>
      </c>
      <c r="C5" s="10" t="s">
        <v>0</v>
      </c>
      <c r="D5" s="6" t="s">
        <v>2</v>
      </c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thickBot="1" x14ac:dyDescent="0.3">
      <c r="A6" s="1" t="s">
        <v>22</v>
      </c>
      <c r="B6" s="1">
        <v>20</v>
      </c>
      <c r="C6" s="11"/>
      <c r="D6" s="1">
        <f>B6*C6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thickBot="1" x14ac:dyDescent="0.3">
      <c r="A7" s="1" t="s">
        <v>23</v>
      </c>
      <c r="B7" s="1">
        <v>40</v>
      </c>
      <c r="C7" s="11"/>
      <c r="D7" s="1">
        <f t="shared" ref="D7:D10" si="0">B7*C7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thickBot="1" x14ac:dyDescent="0.3">
      <c r="A8" s="1" t="s">
        <v>24</v>
      </c>
      <c r="B8" s="1">
        <v>25</v>
      </c>
      <c r="C8" s="11"/>
      <c r="D8" s="1">
        <f t="shared" si="0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thickBot="1" x14ac:dyDescent="0.3">
      <c r="A9" s="1" t="s">
        <v>25</v>
      </c>
      <c r="B9" s="1">
        <v>16</v>
      </c>
      <c r="C9" s="11"/>
      <c r="D9" s="1">
        <f t="shared" ref="D9" si="1">B9*C9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 x14ac:dyDescent="0.3">
      <c r="A10" s="1" t="s">
        <v>5</v>
      </c>
      <c r="B10" s="1">
        <v>20</v>
      </c>
      <c r="C10" s="11"/>
      <c r="D10" s="1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thickBot="1" x14ac:dyDescent="0.3">
      <c r="A11" s="7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customHeight="1" thickBot="1" x14ac:dyDescent="0.3">
      <c r="A12" s="16" t="s">
        <v>8</v>
      </c>
      <c r="B12" s="17"/>
      <c r="C12" s="18"/>
      <c r="D12" s="1">
        <f>SUM(D6:D10)</f>
        <v>0</v>
      </c>
      <c r="E12" s="2"/>
      <c r="F12" s="13"/>
      <c r="G12" s="15" t="s">
        <v>18</v>
      </c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thickBot="1" x14ac:dyDescent="0.3">
      <c r="A13" s="8"/>
      <c r="B13" s="8"/>
      <c r="C13" s="8"/>
      <c r="D13" s="2"/>
      <c r="E13" s="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thickBot="1" x14ac:dyDescent="0.3">
      <c r="A14" s="1" t="s">
        <v>6</v>
      </c>
      <c r="B14" s="22" t="s">
        <v>9</v>
      </c>
      <c r="C14" s="23"/>
      <c r="D14" s="24"/>
      <c r="E14" s="2"/>
      <c r="F14" s="14"/>
      <c r="G14" s="2" t="s">
        <v>17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thickBot="1" x14ac:dyDescent="0.3">
      <c r="A15" s="1" t="s">
        <v>20</v>
      </c>
      <c r="B15" s="22" t="s">
        <v>10</v>
      </c>
      <c r="C15" s="23"/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thickBot="1" x14ac:dyDescent="0.3">
      <c r="A16" s="9"/>
      <c r="B16" s="9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customHeight="1" thickBot="1" x14ac:dyDescent="0.3">
      <c r="A17" s="1" t="s">
        <v>7</v>
      </c>
      <c r="B17" s="22" t="str">
        <f>IF(D12&lt;501,"NON", IF(D12&gt;501,"OUI"))</f>
        <v>NON</v>
      </c>
      <c r="C17" s="23"/>
      <c r="D17" s="24"/>
      <c r="E17" s="2"/>
      <c r="F17" s="27" t="s">
        <v>19</v>
      </c>
      <c r="G17" s="27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thickBot="1" x14ac:dyDescent="0.3">
      <c r="A18" s="1" t="s">
        <v>11</v>
      </c>
      <c r="B18" s="22" t="str">
        <f>IF(D12&lt;=501,"NON", IF(D12&gt;501,"OUI"))</f>
        <v>NON</v>
      </c>
      <c r="C18" s="23"/>
      <c r="D18" s="24"/>
      <c r="E18" s="2"/>
      <c r="F18" s="27"/>
      <c r="G18" s="27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thickBot="1" x14ac:dyDescent="0.3">
      <c r="A19" s="1" t="s">
        <v>16</v>
      </c>
      <c r="B19" s="22" t="str">
        <f>IF(D12&lt;=3501,"NON", IF(D12&gt;3501,"OUI"))</f>
        <v>NON</v>
      </c>
      <c r="C19" s="23"/>
      <c r="D19" s="24"/>
      <c r="E19" s="2"/>
      <c r="F19" s="27"/>
      <c r="G19" s="27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thickBot="1" x14ac:dyDescent="0.3">
      <c r="A20" s="1" t="s">
        <v>12</v>
      </c>
      <c r="B20" s="22" t="str">
        <f>IF(D12&lt;=6501,"NON", IF(D12&gt;6501,"OUI"))</f>
        <v>NON</v>
      </c>
      <c r="C20" s="23"/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 x14ac:dyDescent="0.3">
      <c r="A21" s="1" t="s">
        <v>13</v>
      </c>
      <c r="B21" s="22" t="str">
        <f>IF(D12&lt;=9501,"NON", IF(D12&gt;9501,"OUI"))</f>
        <v>NON</v>
      </c>
      <c r="C21" s="23"/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thickBot="1" x14ac:dyDescent="0.3">
      <c r="A22" s="1" t="s">
        <v>14</v>
      </c>
      <c r="B22" s="22" t="str">
        <f>IF(D12&lt;=12501,"NON", IF(D12&gt;12501,"OUI"))</f>
        <v>NON</v>
      </c>
      <c r="C22" s="23"/>
      <c r="D22" s="2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thickBot="1" x14ac:dyDescent="0.3">
      <c r="A23" s="1" t="s">
        <v>15</v>
      </c>
      <c r="B23" s="22" t="str">
        <f>IF(D12&lt;=15501,"NON", IF(D12&gt;15501,"OUI"))</f>
        <v>NON</v>
      </c>
      <c r="C23" s="23"/>
      <c r="D23" s="2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2"/>
      <c r="B24" s="26"/>
      <c r="C24" s="26"/>
      <c r="D24" s="2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5">
      <c r="A25" s="2"/>
      <c r="B25" s="26"/>
      <c r="C25" s="26"/>
      <c r="D25" s="2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</sheetData>
  <sheetProtection algorithmName="SHA-512" hashValue="Du3W0UKtklAPhqX/mTAs7V9iFH9PMvr74V6mNZv6W5mLWpeKFv7/UeKOlu5JQBUT8ElCR/LG6NME31IPzGAZFA==" saltValue="o5JKMZ3qObcJk2VXglTZNg==" spinCount="100000" sheet="1" selectLockedCells="1"/>
  <mergeCells count="15">
    <mergeCell ref="B23:D23"/>
    <mergeCell ref="B24:D24"/>
    <mergeCell ref="B25:D25"/>
    <mergeCell ref="F17:H19"/>
    <mergeCell ref="B18:D18"/>
    <mergeCell ref="B19:D19"/>
    <mergeCell ref="B20:D20"/>
    <mergeCell ref="B21:D21"/>
    <mergeCell ref="B22:D22"/>
    <mergeCell ref="B17:D17"/>
    <mergeCell ref="A12:C12"/>
    <mergeCell ref="A3:D3"/>
    <mergeCell ref="B14:D14"/>
    <mergeCell ref="B15:D15"/>
    <mergeCell ref="B4:D4"/>
  </mergeCells>
  <conditionalFormatting sqref="D12">
    <cfRule type="expression" dxfId="26" priority="40">
      <formula>D12&gt;18500</formula>
    </cfRule>
    <cfRule type="expression" dxfId="25" priority="41">
      <formula>D12&gt;0</formula>
    </cfRule>
  </conditionalFormatting>
  <conditionalFormatting sqref="B18:C18">
    <cfRule type="expression" dxfId="24" priority="20">
      <formula>D11&gt;3000</formula>
    </cfRule>
    <cfRule type="expression" dxfId="23" priority="23">
      <formula>D11&gt;625</formula>
    </cfRule>
  </conditionalFormatting>
  <conditionalFormatting sqref="B19:C19">
    <cfRule type="expression" dxfId="22" priority="19">
      <formula>D11&gt;3000</formula>
    </cfRule>
    <cfRule type="expression" dxfId="21" priority="22">
      <formula>D11&gt;2125</formula>
    </cfRule>
  </conditionalFormatting>
  <conditionalFormatting sqref="D18">
    <cfRule type="expression" dxfId="20" priority="24">
      <formula>#REF!&gt;3000</formula>
    </cfRule>
    <cfRule type="expression" dxfId="19" priority="25">
      <formula>#REF!&gt;625</formula>
    </cfRule>
  </conditionalFormatting>
  <conditionalFormatting sqref="D19">
    <cfRule type="expression" dxfId="18" priority="26">
      <formula>#REF!&gt;3000</formula>
    </cfRule>
    <cfRule type="expression" dxfId="17" priority="27">
      <formula>#REF!&gt;2125</formula>
    </cfRule>
  </conditionalFormatting>
  <conditionalFormatting sqref="B20:C20">
    <cfRule type="expression" dxfId="16" priority="14">
      <formula>D13&gt;3000</formula>
    </cfRule>
    <cfRule type="expression" dxfId="15" priority="15">
      <formula>D13&gt;625</formula>
    </cfRule>
  </conditionalFormatting>
  <conditionalFormatting sqref="D20">
    <cfRule type="expression" dxfId="14" priority="16">
      <formula>#REF!&gt;3000</formula>
    </cfRule>
    <cfRule type="expression" dxfId="13" priority="17">
      <formula>#REF!&gt;625</formula>
    </cfRule>
  </conditionalFormatting>
  <conditionalFormatting sqref="B21:C21">
    <cfRule type="expression" dxfId="12" priority="10">
      <formula>D14&gt;3000</formula>
    </cfRule>
    <cfRule type="expression" dxfId="11" priority="11">
      <formula>D14&gt;625</formula>
    </cfRule>
  </conditionalFormatting>
  <conditionalFormatting sqref="D21">
    <cfRule type="expression" dxfId="10" priority="12">
      <formula>#REF!&gt;3000</formula>
    </cfRule>
    <cfRule type="expression" dxfId="9" priority="13">
      <formula>#REF!&gt;625</formula>
    </cfRule>
  </conditionalFormatting>
  <conditionalFormatting sqref="B22:C22">
    <cfRule type="expression" dxfId="8" priority="6">
      <formula>D15&gt;3000</formula>
    </cfRule>
    <cfRule type="expression" dxfId="7" priority="7">
      <formula>D15&gt;625</formula>
    </cfRule>
  </conditionalFormatting>
  <conditionalFormatting sqref="D22">
    <cfRule type="expression" dxfId="6" priority="8">
      <formula>#REF!&gt;3000</formula>
    </cfRule>
    <cfRule type="expression" dxfId="5" priority="9">
      <formula>#REF!&gt;625</formula>
    </cfRule>
  </conditionalFormatting>
  <conditionalFormatting sqref="B23:C23">
    <cfRule type="expression" dxfId="4" priority="2">
      <formula>D16&gt;3000</formula>
    </cfRule>
    <cfRule type="expression" dxfId="3" priority="3">
      <formula>D16&gt;625</formula>
    </cfRule>
  </conditionalFormatting>
  <conditionalFormatting sqref="D23">
    <cfRule type="expression" dxfId="2" priority="4">
      <formula>#REF!&gt;3000</formula>
    </cfRule>
    <cfRule type="expression" dxfId="1" priority="5">
      <formula>#REF!&gt;625</formula>
    </cfRule>
  </conditionalFormatting>
  <conditionalFormatting sqref="B17:D23">
    <cfRule type="containsText" dxfId="0" priority="1" operator="containsText" text="OUI">
      <formula>NOT(ISERROR(SEARCH("OUI",B17)))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OSSOKINE</dc:creator>
  <cp:lastModifiedBy>MARKETING</cp:lastModifiedBy>
  <cp:lastPrinted>2017-02-22T15:52:51Z</cp:lastPrinted>
  <dcterms:created xsi:type="dcterms:W3CDTF">2017-02-22T14:03:24Z</dcterms:created>
  <dcterms:modified xsi:type="dcterms:W3CDTF">2022-04-08T09:43:57Z</dcterms:modified>
</cp:coreProperties>
</file>